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总表" sheetId="1" r:id="rId1"/>
  </sheets>
  <definedNames>
    <definedName name="_xlnm._FilterDatabase" localSheetId="0" hidden="1">总表!$A$3:$I$3</definedName>
    <definedName name="_xlnm.Print_Titles" localSheetId="0">总表!$3:$3</definedName>
  </definedNames>
  <calcPr calcId="144525"/>
</workbook>
</file>

<file path=xl/sharedStrings.xml><?xml version="1.0" encoding="utf-8"?>
<sst xmlns="http://schemas.openxmlformats.org/spreadsheetml/2006/main" count="63" uniqueCount="59">
  <si>
    <t>2025年拟享受失业保险援企稳岗返还企业公示名单</t>
  </si>
  <si>
    <t>序号</t>
  </si>
  <si>
    <t>单位编号</t>
  </si>
  <si>
    <t>单位名称</t>
  </si>
  <si>
    <t>社会信用代码</t>
  </si>
  <si>
    <t>拟返还金额（元）</t>
  </si>
  <si>
    <t>备注</t>
  </si>
  <si>
    <t>鄂尔多斯市创亿新房地产开发有限公司</t>
  </si>
  <si>
    <t>91150602692850363R</t>
  </si>
  <si>
    <t>2025年7月4日公示时，社保费未及时到账，此次重新公示</t>
  </si>
  <si>
    <t>鄂尔多斯市标致家居有限公司</t>
  </si>
  <si>
    <t>91150602686517337M</t>
  </si>
  <si>
    <t>内蒙古赫扬律师事务所</t>
  </si>
  <si>
    <t>31150000686534882U</t>
  </si>
  <si>
    <t>亚太联合建筑设计有限公司</t>
  </si>
  <si>
    <t>鄂尔多斯市华纳旅行社有限责任公司</t>
  </si>
  <si>
    <t>鄂尔多斯市世元咨询服务有限责任公司</t>
  </si>
  <si>
    <t>91150602720130743D</t>
  </si>
  <si>
    <t>企业更名重新公示，2025年7月4日此单位公示作废</t>
  </si>
  <si>
    <t>内蒙古宇阳电子有限责任公司</t>
  </si>
  <si>
    <t>鄂尔多斯市生态文化研究会</t>
  </si>
  <si>
    <t>51150600594603414F</t>
  </si>
  <si>
    <t>内蒙古中钰泰德能源集团有限公司</t>
  </si>
  <si>
    <t>91150691MA0NH44829</t>
  </si>
  <si>
    <t>鄂尔多斯市中钰泰德煤炭有限公司</t>
  </si>
  <si>
    <t>91150602MA0MYEPR0X</t>
  </si>
  <si>
    <t>汇能集团内蒙古蒙南生态农业有限责任公司</t>
  </si>
  <si>
    <t>91150627660988843C</t>
  </si>
  <si>
    <t>鄂尔多斯市月盛物业服务有限责任公司</t>
  </si>
  <si>
    <t>91150691MA0MWHGA1W</t>
  </si>
  <si>
    <t>内蒙古汇能煤电集团有限公司泰山煤矿</t>
  </si>
  <si>
    <t>内蒙古宜宏煤炭运销有限公司</t>
  </si>
  <si>
    <t>91150602099173592F</t>
  </si>
  <si>
    <t>鄂尔多斯市宏新运输有限责任公司</t>
  </si>
  <si>
    <t>91150602692877726P</t>
  </si>
  <si>
    <t>内蒙古力达炜业新型建材有限责任公司</t>
  </si>
  <si>
    <t>9115060209216313X3</t>
  </si>
  <si>
    <t>内蒙古鄂尔多斯煤炭有限责任公司</t>
  </si>
  <si>
    <t>91150693790161385P</t>
  </si>
  <si>
    <t>鄂尔多斯市康庄建筑工程有限责任公司</t>
  </si>
  <si>
    <t>91150602783029749M</t>
  </si>
  <si>
    <t>鄂尔多斯市双剑名酒有限公司</t>
  </si>
  <si>
    <t>91150602116945401H</t>
  </si>
  <si>
    <t>鄂尔多斯市华夏龙印务有限责任公司</t>
  </si>
  <si>
    <t>91150602701475607W</t>
  </si>
  <si>
    <t>中国石油昆仑物流有限公司内蒙古分公司</t>
  </si>
  <si>
    <t>鄂尔多斯市融媒广告有限公司</t>
  </si>
  <si>
    <t>鄂尔多斯市中誉能源股份有限公司</t>
  </si>
  <si>
    <t>鄂尔多斯怡和心脑血管病医院</t>
  </si>
  <si>
    <t>52150600MJ24774348</t>
  </si>
  <si>
    <t>鄂尔多斯市康维种养有限公司</t>
  </si>
  <si>
    <t>内蒙古东联教育科技集团股份有限公司</t>
  </si>
  <si>
    <t>91150600670691541G</t>
  </si>
  <si>
    <t>鄂尔多斯市利源装饰装璜有限责任公司</t>
  </si>
  <si>
    <t>91150602772249332L</t>
  </si>
  <si>
    <t>内蒙古农村商业银行股份有限公司鄂尔多斯中心支行</t>
  </si>
  <si>
    <t>91150602MAEK8UFYXL</t>
  </si>
  <si>
    <t>内蒙古通信服务有限责任公司</t>
  </si>
  <si>
    <t>91150100701465636E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</si>
</sst>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sz val="18"/>
      <color theme="1"/>
      <name val="宋体"/>
      <charset val="134"/>
    </font>
    <font>
      <sz val="9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9" fillId="18" borderId="9" applyNumberFormat="0" applyAlignment="0" applyProtection="0">
      <alignment vertical="center"/>
    </xf>
    <xf numFmtId="0" fontId="21" fillId="18" borderId="2" applyNumberFormat="0" applyAlignment="0" applyProtection="0">
      <alignment vertical="center"/>
    </xf>
    <xf numFmtId="0" fontId="8" fillId="10" borderId="3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tabSelected="1" workbookViewId="0">
      <selection activeCell="J7" sqref="J7"/>
    </sheetView>
  </sheetViews>
  <sheetFormatPr defaultColWidth="9" defaultRowHeight="12" outlineLevelCol="5"/>
  <cols>
    <col min="1" max="1" width="5.22222222222222" style="2" customWidth="1"/>
    <col min="2" max="2" width="17.7777777777778" style="2" customWidth="1"/>
    <col min="3" max="3" width="39.5555555555556" style="3" customWidth="1"/>
    <col min="4" max="4" width="19.2222222222222" style="4" customWidth="1"/>
    <col min="5" max="5" width="11.3333333333333" style="2" customWidth="1"/>
    <col min="6" max="6" width="17.6666666666667" style="2" customWidth="1"/>
    <col min="7" max="16384" width="9" style="2"/>
  </cols>
  <sheetData>
    <row r="1" ht="22.2" spans="1:5">
      <c r="A1" s="5" t="s">
        <v>0</v>
      </c>
      <c r="B1" s="5"/>
      <c r="C1" s="5"/>
      <c r="D1" s="5"/>
      <c r="E1" s="5"/>
    </row>
    <row r="3" s="1" customFormat="1" ht="28" customHeight="1" spans="1:6">
      <c r="A3" s="6" t="s">
        <v>1</v>
      </c>
      <c r="B3" s="6" t="s">
        <v>2</v>
      </c>
      <c r="C3" s="6" t="s">
        <v>3</v>
      </c>
      <c r="D3" s="7" t="s">
        <v>4</v>
      </c>
      <c r="E3" s="6" t="s">
        <v>5</v>
      </c>
      <c r="F3" s="8" t="s">
        <v>6</v>
      </c>
    </row>
    <row r="4" ht="32.4" spans="1:6">
      <c r="A4" s="9">
        <v>1</v>
      </c>
      <c r="B4" s="10" t="str">
        <f>"661506998286500"</f>
        <v>661506998286500</v>
      </c>
      <c r="C4" s="10" t="s">
        <v>7</v>
      </c>
      <c r="D4" s="10" t="s">
        <v>8</v>
      </c>
      <c r="E4" s="11">
        <v>1400.83</v>
      </c>
      <c r="F4" s="12" t="s">
        <v>9</v>
      </c>
    </row>
    <row r="5" ht="32.4" spans="1:6">
      <c r="A5" s="9">
        <v>2</v>
      </c>
      <c r="B5" s="10" t="str">
        <f>"661506996574400"</f>
        <v>661506996574400</v>
      </c>
      <c r="C5" s="10" t="s">
        <v>10</v>
      </c>
      <c r="D5" s="10" t="s">
        <v>11</v>
      </c>
      <c r="E5" s="11">
        <v>1838.59</v>
      </c>
      <c r="F5" s="12" t="s">
        <v>9</v>
      </c>
    </row>
    <row r="6" ht="32.4" spans="1:6">
      <c r="A6" s="9">
        <v>3</v>
      </c>
      <c r="B6" s="10" t="str">
        <f>"661506995398400"</f>
        <v>661506995398400</v>
      </c>
      <c r="C6" s="10" t="s">
        <v>12</v>
      </c>
      <c r="D6" s="10" t="s">
        <v>13</v>
      </c>
      <c r="E6" s="11">
        <v>12613.78</v>
      </c>
      <c r="F6" s="12" t="s">
        <v>9</v>
      </c>
    </row>
    <row r="7" ht="32.4" spans="1:6">
      <c r="A7" s="9">
        <v>4</v>
      </c>
      <c r="B7" s="10" t="str">
        <f>"66150699030403"</f>
        <v>66150699030403</v>
      </c>
      <c r="C7" s="10" t="s">
        <v>14</v>
      </c>
      <c r="D7" s="10" t="str">
        <f>"911506026865391730"</f>
        <v>911506026865391730</v>
      </c>
      <c r="E7" s="11">
        <v>782.59</v>
      </c>
      <c r="F7" s="12" t="s">
        <v>9</v>
      </c>
    </row>
    <row r="8" ht="32.4" spans="1:6">
      <c r="A8" s="9">
        <v>5</v>
      </c>
      <c r="B8" s="10" t="str">
        <f>"66150699030200"</f>
        <v>66150699030200</v>
      </c>
      <c r="C8" s="10" t="s">
        <v>15</v>
      </c>
      <c r="D8" s="10" t="str">
        <f>"911506027901571755"</f>
        <v>911506027901571755</v>
      </c>
      <c r="E8" s="11">
        <v>1050.62</v>
      </c>
      <c r="F8" s="12" t="s">
        <v>9</v>
      </c>
    </row>
    <row r="9" ht="32.4" spans="1:6">
      <c r="A9" s="9">
        <v>6</v>
      </c>
      <c r="B9" s="10" t="str">
        <f>"66150600011426"</f>
        <v>66150600011426</v>
      </c>
      <c r="C9" s="10" t="s">
        <v>16</v>
      </c>
      <c r="D9" s="10" t="s">
        <v>17</v>
      </c>
      <c r="E9" s="11">
        <v>1440</v>
      </c>
      <c r="F9" s="6" t="s">
        <v>18</v>
      </c>
    </row>
    <row r="10" spans="1:6">
      <c r="A10" s="9">
        <v>7</v>
      </c>
      <c r="B10" s="10" t="str">
        <f>"661506996662400"</f>
        <v>661506996662400</v>
      </c>
      <c r="C10" s="10" t="s">
        <v>19</v>
      </c>
      <c r="D10" s="10" t="str">
        <f>"911506020725962100"</f>
        <v>911506020725962100</v>
      </c>
      <c r="E10" s="11">
        <v>391.1</v>
      </c>
      <c r="F10" s="13"/>
    </row>
    <row r="11" spans="1:6">
      <c r="A11" s="9">
        <v>8</v>
      </c>
      <c r="B11" s="10" t="str">
        <f>"661506996316400"</f>
        <v>661506996316400</v>
      </c>
      <c r="C11" s="10" t="s">
        <v>20</v>
      </c>
      <c r="D11" s="10" t="s">
        <v>21</v>
      </c>
      <c r="E11" s="11">
        <v>792</v>
      </c>
      <c r="F11" s="13"/>
    </row>
    <row r="12" spans="1:6">
      <c r="A12" s="9">
        <v>9</v>
      </c>
      <c r="B12" s="10" t="str">
        <f>"661506995212500"</f>
        <v>661506995212500</v>
      </c>
      <c r="C12" s="10" t="s">
        <v>22</v>
      </c>
      <c r="D12" s="10" t="s">
        <v>23</v>
      </c>
      <c r="E12" s="11">
        <v>29914.06</v>
      </c>
      <c r="F12" s="13"/>
    </row>
    <row r="13" spans="1:6">
      <c r="A13" s="9">
        <v>10</v>
      </c>
      <c r="B13" s="10" t="str">
        <f>"661506994440400"</f>
        <v>661506994440400</v>
      </c>
      <c r="C13" s="10" t="s">
        <v>24</v>
      </c>
      <c r="D13" s="10" t="s">
        <v>25</v>
      </c>
      <c r="E13" s="11">
        <v>91663.12</v>
      </c>
      <c r="F13" s="13"/>
    </row>
    <row r="14" spans="1:6">
      <c r="A14" s="9">
        <v>11</v>
      </c>
      <c r="B14" s="10" t="str">
        <f>"661506993596300"</f>
        <v>661506993596300</v>
      </c>
      <c r="C14" s="10" t="s">
        <v>26</v>
      </c>
      <c r="D14" s="10" t="s">
        <v>27</v>
      </c>
      <c r="E14" s="11">
        <v>13591.39</v>
      </c>
      <c r="F14" s="13"/>
    </row>
    <row r="15" spans="1:6">
      <c r="A15" s="9">
        <v>12</v>
      </c>
      <c r="B15" s="10" t="str">
        <f>"661506993004300"</f>
        <v>661506993004300</v>
      </c>
      <c r="C15" s="10" t="s">
        <v>28</v>
      </c>
      <c r="D15" s="10" t="s">
        <v>29</v>
      </c>
      <c r="E15" s="11">
        <v>350.21</v>
      </c>
      <c r="F15" s="13"/>
    </row>
    <row r="16" spans="1:6">
      <c r="A16" s="9">
        <v>13</v>
      </c>
      <c r="B16" s="10" t="str">
        <f>"661506992792300"</f>
        <v>661506992792300</v>
      </c>
      <c r="C16" s="10" t="s">
        <v>30</v>
      </c>
      <c r="D16" s="10" t="str">
        <f>"911506227870769059"</f>
        <v>911506227870769059</v>
      </c>
      <c r="E16" s="11">
        <v>3225.89</v>
      </c>
      <c r="F16" s="13"/>
    </row>
    <row r="17" spans="1:6">
      <c r="A17" s="9">
        <v>14</v>
      </c>
      <c r="B17" s="10" t="str">
        <f>"661506991578300"</f>
        <v>661506991578300</v>
      </c>
      <c r="C17" s="10" t="s">
        <v>31</v>
      </c>
      <c r="D17" s="10" t="s">
        <v>32</v>
      </c>
      <c r="E17" s="11">
        <v>4085.76</v>
      </c>
      <c r="F17" s="13"/>
    </row>
    <row r="18" spans="1:6">
      <c r="A18" s="9">
        <v>15</v>
      </c>
      <c r="B18" s="10" t="str">
        <f>"661506991522200"</f>
        <v>661506991522200</v>
      </c>
      <c r="C18" s="10" t="s">
        <v>33</v>
      </c>
      <c r="D18" s="10" t="s">
        <v>34</v>
      </c>
      <c r="E18" s="11">
        <v>1635.94</v>
      </c>
      <c r="F18" s="13"/>
    </row>
    <row r="19" spans="1:6">
      <c r="A19" s="9">
        <v>16</v>
      </c>
      <c r="B19" s="10" t="str">
        <f>"661506991272200"</f>
        <v>661506991272200</v>
      </c>
      <c r="C19" s="10" t="s">
        <v>35</v>
      </c>
      <c r="D19" s="10" t="s">
        <v>36</v>
      </c>
      <c r="E19" s="11">
        <v>2748</v>
      </c>
      <c r="F19" s="13"/>
    </row>
    <row r="20" spans="1:6">
      <c r="A20" s="9">
        <v>17</v>
      </c>
      <c r="B20" s="10" t="str">
        <f>"66150699101118900"</f>
        <v>66150699101118900</v>
      </c>
      <c r="C20" s="10" t="s">
        <v>37</v>
      </c>
      <c r="D20" s="10" t="s">
        <v>38</v>
      </c>
      <c r="E20" s="11">
        <v>34712.86</v>
      </c>
      <c r="F20" s="13"/>
    </row>
    <row r="21" spans="1:6">
      <c r="A21" s="9">
        <v>18</v>
      </c>
      <c r="B21" s="10" t="str">
        <f>"66150699101097000"</f>
        <v>66150699101097000</v>
      </c>
      <c r="C21" s="10" t="s">
        <v>39</v>
      </c>
      <c r="D21" s="10" t="s">
        <v>40</v>
      </c>
      <c r="E21" s="11">
        <v>9951.74</v>
      </c>
      <c r="F21" s="13"/>
    </row>
    <row r="22" spans="1:6">
      <c r="A22" s="9">
        <v>19</v>
      </c>
      <c r="B22" s="10" t="str">
        <f>"66150699101088100"</f>
        <v>66150699101088100</v>
      </c>
      <c r="C22" s="10" t="s">
        <v>41</v>
      </c>
      <c r="D22" s="10" t="s">
        <v>42</v>
      </c>
      <c r="E22" s="11">
        <v>3414.53</v>
      </c>
      <c r="F22" s="13"/>
    </row>
    <row r="23" spans="1:6">
      <c r="A23" s="9">
        <v>20</v>
      </c>
      <c r="B23" s="10" t="str">
        <f>"66150699101041700"</f>
        <v>66150699101041700</v>
      </c>
      <c r="C23" s="10" t="s">
        <v>43</v>
      </c>
      <c r="D23" s="10" t="s">
        <v>44</v>
      </c>
      <c r="E23" s="11">
        <v>1050.62</v>
      </c>
      <c r="F23" s="13"/>
    </row>
    <row r="24" spans="1:6">
      <c r="A24" s="9">
        <v>21</v>
      </c>
      <c r="B24" s="10" t="str">
        <f>"66150699030507"</f>
        <v>66150699030507</v>
      </c>
      <c r="C24" s="10" t="s">
        <v>45</v>
      </c>
      <c r="D24" s="10" t="str">
        <f>"911500007722439773"</f>
        <v>911500007722439773</v>
      </c>
      <c r="E24" s="11">
        <v>3227.06</v>
      </c>
      <c r="F24" s="13"/>
    </row>
    <row r="25" spans="1:6">
      <c r="A25" s="9">
        <v>22</v>
      </c>
      <c r="B25" s="10" t="str">
        <f>"66150699030467"</f>
        <v>66150699030467</v>
      </c>
      <c r="C25" s="10" t="s">
        <v>46</v>
      </c>
      <c r="D25" s="10" t="str">
        <f>"911506915612089873"</f>
        <v>911506915612089873</v>
      </c>
      <c r="E25" s="11">
        <v>20071.81</v>
      </c>
      <c r="F25" s="13"/>
    </row>
    <row r="26" spans="1:6">
      <c r="A26" s="9">
        <v>23</v>
      </c>
      <c r="B26" s="10" t="str">
        <f>"66150699030376"</f>
        <v>66150699030376</v>
      </c>
      <c r="C26" s="10" t="s">
        <v>47</v>
      </c>
      <c r="D26" s="10" t="str">
        <f>"911506005732797905"</f>
        <v>911506005732797905</v>
      </c>
      <c r="E26" s="11">
        <v>2688.96</v>
      </c>
      <c r="F26" s="13"/>
    </row>
    <row r="27" spans="1:6">
      <c r="A27" s="9">
        <v>24</v>
      </c>
      <c r="B27" s="10" t="str">
        <f>"66150699030073"</f>
        <v>66150699030073</v>
      </c>
      <c r="C27" s="10" t="s">
        <v>48</v>
      </c>
      <c r="D27" s="10" t="s">
        <v>49</v>
      </c>
      <c r="E27" s="11">
        <v>16065.14</v>
      </c>
      <c r="F27" s="13"/>
    </row>
    <row r="28" spans="1:6">
      <c r="A28" s="9">
        <v>25</v>
      </c>
      <c r="B28" s="10" t="str">
        <f>"66150699030033"</f>
        <v>66150699030033</v>
      </c>
      <c r="C28" s="10" t="s">
        <v>50</v>
      </c>
      <c r="D28" s="10" t="str">
        <f>"911506917361445767"</f>
        <v>911506917361445767</v>
      </c>
      <c r="E28" s="11">
        <v>1050.62</v>
      </c>
      <c r="F28" s="13"/>
    </row>
    <row r="29" spans="1:6">
      <c r="A29" s="9">
        <v>26</v>
      </c>
      <c r="B29" s="10" t="str">
        <f>"661506990228200"</f>
        <v>661506990228200</v>
      </c>
      <c r="C29" s="10" t="s">
        <v>51</v>
      </c>
      <c r="D29" s="10" t="s">
        <v>52</v>
      </c>
      <c r="E29" s="11">
        <v>2987.38</v>
      </c>
      <c r="F29" s="13"/>
    </row>
    <row r="30" spans="1:6">
      <c r="A30" s="9">
        <v>27</v>
      </c>
      <c r="B30" s="10" t="str">
        <f>"66150600013997"</f>
        <v>66150600013997</v>
      </c>
      <c r="C30" s="10" t="s">
        <v>53</v>
      </c>
      <c r="D30" s="10" t="s">
        <v>54</v>
      </c>
      <c r="E30" s="11">
        <v>541.63</v>
      </c>
      <c r="F30" s="13"/>
    </row>
    <row r="31" spans="1:6">
      <c r="A31" s="9">
        <v>28</v>
      </c>
      <c r="B31" s="10" t="str">
        <f>"66150600011783"</f>
        <v>66150600011783</v>
      </c>
      <c r="C31" s="10" t="s">
        <v>55</v>
      </c>
      <c r="D31" s="10" t="s">
        <v>56</v>
      </c>
      <c r="E31" s="11">
        <v>1044725.45</v>
      </c>
      <c r="F31" s="13"/>
    </row>
    <row r="32" spans="1:6">
      <c r="A32" s="9">
        <v>29</v>
      </c>
      <c r="B32" s="10" t="str">
        <f>"66150600011746"</f>
        <v>66150600011746</v>
      </c>
      <c r="C32" s="10" t="s">
        <v>57</v>
      </c>
      <c r="D32" s="10" t="s">
        <v>58</v>
      </c>
      <c r="E32" s="11">
        <v>1795.25</v>
      </c>
      <c r="F32" s="13"/>
    </row>
  </sheetData>
  <sortState ref="A4:F32">
    <sortCondition ref="F4:F32"/>
  </sortState>
  <mergeCells count="1">
    <mergeCell ref="A1:E1"/>
  </mergeCells>
  <pageMargins left="0.700694444444445" right="0.700694444444445" top="0.751388888888889" bottom="0.751388888888889" header="0.298611111111111" footer="0.298611111111111"/>
  <pageSetup paperSize="9" scale="9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张智婕</dc:creator>
  <cp:lastModifiedBy>sybx005</cp:lastModifiedBy>
  <dcterms:created xsi:type="dcterms:W3CDTF">2021-08-06T02:57:00Z</dcterms:created>
  <dcterms:modified xsi:type="dcterms:W3CDTF">2025-08-19T01:01:00Z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F80126D2DFA2403DBDD083223A7AF968</vt:lpwstr>
  </property>
  <property fmtid="{D5CDD505-2E9C-101B-9397-08002B2CF9AE}" pid="3" name="KSOProductBuildVer">
    <vt:lpwstr>2052-11.1.0.11045</vt:lpwstr>
  </property>
</Properties>
</file>